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iinaIL\Desktop\"/>
    </mc:Choice>
  </mc:AlternateContent>
  <bookViews>
    <workbookView xWindow="0" yWindow="0" windowWidth="21570" windowHeight="11565"/>
  </bookViews>
  <sheets>
    <sheet name="Palletti" sheetId="1" r:id="rId1"/>
    <sheet name="Irtokolli" sheetId="2" r:id="rId2"/>
  </sheets>
  <calcPr calcId="152511"/>
</workbook>
</file>

<file path=xl/calcChain.xml><?xml version="1.0" encoding="utf-8"?>
<calcChain xmlns="http://schemas.openxmlformats.org/spreadsheetml/2006/main">
  <c r="T10" i="2" l="1"/>
  <c r="O6" i="2" s="1"/>
  <c r="O7" i="2"/>
  <c r="T9" i="2"/>
  <c r="N7" i="2"/>
  <c r="L7" i="2"/>
  <c r="P7" i="2" s="1"/>
  <c r="Q7" i="2" s="1"/>
  <c r="N6" i="2"/>
  <c r="Q6" i="2"/>
  <c r="L6" i="2"/>
  <c r="P6" i="2"/>
  <c r="N5" i="2"/>
  <c r="L5" i="2"/>
  <c r="P5" i="2"/>
  <c r="Q5" i="2" s="1"/>
  <c r="H6" i="1"/>
  <c r="H8" i="1"/>
  <c r="M9" i="1"/>
  <c r="M11" i="1"/>
  <c r="M10" i="1"/>
  <c r="G8" i="1"/>
  <c r="I8" i="1"/>
  <c r="G6" i="1"/>
  <c r="I6" i="1"/>
  <c r="K6" i="1"/>
  <c r="K8" i="1"/>
  <c r="O5" i="2"/>
  <c r="M12" i="1"/>
  <c r="T11" i="2" l="1"/>
  <c r="V8" i="2" s="1"/>
  <c r="T12" i="2" s="1"/>
</calcChain>
</file>

<file path=xl/sharedStrings.xml><?xml version="1.0" encoding="utf-8"?>
<sst xmlns="http://schemas.openxmlformats.org/spreadsheetml/2006/main" count="36" uniqueCount="34">
  <si>
    <t>EUR-lava</t>
  </si>
  <si>
    <t>FIN-lava</t>
  </si>
  <si>
    <t>(1.20 * 0.80 M)</t>
  </si>
  <si>
    <t>(1.20 * 1.00 M)</t>
  </si>
  <si>
    <t>LKM / KPL</t>
  </si>
  <si>
    <t>LAVAMETRIT</t>
  </si>
  <si>
    <t>RAHD.PAINO</t>
  </si>
  <si>
    <t>YHT.RAHD.PAINO</t>
  </si>
  <si>
    <t>YHT.EUR-LAVAT</t>
  </si>
  <si>
    <t>IRTOKOLLIT</t>
  </si>
  <si>
    <t>PAINO / KG</t>
  </si>
  <si>
    <t>PITUUS / M</t>
  </si>
  <si>
    <t>LEVEYS / M</t>
  </si>
  <si>
    <t>KORKEUS / M</t>
  </si>
  <si>
    <t>KOLLI</t>
  </si>
  <si>
    <t>RP KG</t>
  </si>
  <si>
    <t>Lavapaino max 1200 kg / EUR lava - 3000 kg /lvm</t>
  </si>
  <si>
    <t>Lavapaino max 1500 kg / FIN lava - 3000 kg /lvm</t>
  </si>
  <si>
    <t>BRUTTO KG</t>
  </si>
  <si>
    <t>YHT.FIN-LAVAT</t>
  </si>
  <si>
    <t>rahd.paino kg</t>
  </si>
  <si>
    <t>rahd.paino lvm</t>
  </si>
  <si>
    <t>RAHDITUSPAINO</t>
  </si>
  <si>
    <t>KOLLIT</t>
  </si>
  <si>
    <t>RP CBM</t>
  </si>
  <si>
    <t>RP CBM / KG</t>
  </si>
  <si>
    <t>kg vai m3</t>
  </si>
  <si>
    <t>Yhden kollin suurin sallittu koko 0,80x0,80x0,80 m</t>
  </si>
  <si>
    <t>1 kuutio(M3) = 333 kg</t>
  </si>
  <si>
    <t>TILAVUUS / M3</t>
  </si>
  <si>
    <t>TILAVUUS M3</t>
  </si>
  <si>
    <t>PALLETTILASKURI</t>
  </si>
  <si>
    <t>Pallettipaikka</t>
  </si>
  <si>
    <t>yli 10 kartongin lähetykset lastataan kuormalavalle, jolloin rahditus lavametrisääntöjen mukaisesti.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</si>
</sst>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0;[Red]0"/>
    <numFmt numFmtId="168" formatCode="0.00;[Red]0.00"/>
    <numFmt numFmtId="169" formatCode="0.0"/>
    <numFmt numFmtId="170" formatCode="0.000"/>
  </numFmts>
  <fonts count="9" x14ac:knownFonts="1">
    <font>
      <sz val="10"/>
      <name val="Arial"/>
    </font>
    <font>
      <sz val="12"/>
      <name val="Times New Roman"/>
      <family val="1"/>
    </font>
    <font>
      <sz val="8"/>
      <name val="Arial"/>
    </font>
    <font>
      <b/>
      <sz val="12"/>
      <name val="Times New Roman"/>
      <family val="1"/>
    </font>
    <font>
      <sz val="12"/>
      <name val="Verdana"/>
      <family val="2"/>
    </font>
    <font>
      <b/>
      <sz val="12"/>
      <name val="Verdana"/>
      <family val="2"/>
    </font>
    <font>
      <b/>
      <sz val="20"/>
      <name val="Verdana"/>
      <family val="2"/>
    </font>
    <font>
      <b/>
      <sz val="12"/>
      <color indexed="12"/>
      <name val="Verdana"/>
      <family val="2"/>
    </font>
    <font>
      <sz val="12"/>
      <color indexed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/>
    <xf numFmtId="2" fontId="5" fillId="2" borderId="0" xfId="0" applyNumberFormat="1" applyFont="1" applyFill="1" applyBorder="1"/>
    <xf numFmtId="1" fontId="5" fillId="2" borderId="0" xfId="0" applyNumberFormat="1" applyFont="1" applyFill="1" applyBorder="1"/>
    <xf numFmtId="169" fontId="5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5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5" fillId="2" borderId="0" xfId="0" applyFont="1" applyFill="1"/>
    <xf numFmtId="1" fontId="4" fillId="2" borderId="0" xfId="0" applyNumberFormat="1" applyFont="1" applyFill="1" applyBorder="1" applyAlignment="1">
      <alignment horizontal="center"/>
    </xf>
    <xf numFmtId="168" fontId="4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Border="1"/>
    <xf numFmtId="166" fontId="5" fillId="2" borderId="0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3" fillId="2" borderId="2" xfId="0" applyFont="1" applyFill="1" applyBorder="1"/>
    <xf numFmtId="0" fontId="1" fillId="2" borderId="2" xfId="0" applyFont="1" applyFill="1" applyBorder="1"/>
    <xf numFmtId="166" fontId="4" fillId="2" borderId="2" xfId="0" applyNumberFormat="1" applyFont="1" applyFill="1" applyBorder="1"/>
    <xf numFmtId="0" fontId="5" fillId="2" borderId="0" xfId="0" applyFont="1" applyFill="1" applyAlignment="1">
      <alignment horizontal="left"/>
    </xf>
    <xf numFmtId="170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69" fontId="4" fillId="2" borderId="0" xfId="0" applyNumberFormat="1" applyFont="1" applyFill="1" applyAlignment="1">
      <alignment horizontal="center"/>
    </xf>
    <xf numFmtId="170" fontId="4" fillId="2" borderId="0" xfId="0" applyNumberFormat="1" applyFont="1" applyFill="1"/>
    <xf numFmtId="2" fontId="4" fillId="2" borderId="0" xfId="0" applyNumberFormat="1" applyFont="1" applyFill="1"/>
    <xf numFmtId="169" fontId="4" fillId="2" borderId="0" xfId="0" applyNumberFormat="1" applyFont="1" applyFill="1"/>
    <xf numFmtId="169" fontId="4" fillId="2" borderId="0" xfId="0" applyNumberFormat="1" applyFont="1" applyFill="1" applyBorder="1"/>
    <xf numFmtId="170" fontId="5" fillId="2" borderId="0" xfId="0" applyNumberFormat="1" applyFont="1" applyFill="1" applyBorder="1"/>
    <xf numFmtId="170" fontId="4" fillId="2" borderId="0" xfId="0" applyNumberFormat="1" applyFont="1" applyFill="1" applyBorder="1" applyAlignment="1">
      <alignment horizontal="center"/>
    </xf>
    <xf numFmtId="169" fontId="4" fillId="2" borderId="0" xfId="0" applyNumberFormat="1" applyFont="1" applyFill="1" applyBorder="1" applyAlignment="1">
      <alignment horizontal="center"/>
    </xf>
    <xf numFmtId="170" fontId="4" fillId="2" borderId="0" xfId="0" applyNumberFormat="1" applyFont="1" applyFill="1" applyBorder="1"/>
    <xf numFmtId="170" fontId="4" fillId="2" borderId="0" xfId="0" applyNumberFormat="1" applyFont="1" applyFill="1" applyAlignment="1"/>
    <xf numFmtId="0" fontId="4" fillId="2" borderId="0" xfId="0" applyFont="1" applyFill="1" applyAlignment="1"/>
    <xf numFmtId="2" fontId="4" fillId="2" borderId="0" xfId="0" applyNumberFormat="1" applyFont="1" applyFill="1" applyAlignment="1"/>
    <xf numFmtId="1" fontId="7" fillId="2" borderId="0" xfId="0" applyNumberFormat="1" applyFont="1" applyFill="1" applyBorder="1"/>
    <xf numFmtId="0" fontId="4" fillId="2" borderId="2" xfId="0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157480</xdr:colOff>
      <xdr:row>1</xdr:row>
      <xdr:rowOff>28575</xdr:rowOff>
    </xdr:to>
    <xdr:pic>
      <xdr:nvPicPr>
        <xdr:cNvPr id="4" name="Kuva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9605" cy="342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309880</xdr:colOff>
      <xdr:row>1</xdr:row>
      <xdr:rowOff>28575</xdr:rowOff>
    </xdr:to>
    <xdr:pic>
      <xdr:nvPicPr>
        <xdr:cNvPr id="3" name="Kuva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9605" cy="342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BD137"/>
  <sheetViews>
    <sheetView tabSelected="1" workbookViewId="0">
      <selection activeCell="L1" sqref="L1"/>
    </sheetView>
  </sheetViews>
  <sheetFormatPr defaultRowHeight="12.75" x14ac:dyDescent="0.2"/>
  <cols>
    <col min="1" max="1" width="17.28515625" customWidth="1"/>
    <col min="3" max="3" width="12.7109375" customWidth="1"/>
    <col min="4" max="4" width="9.85546875" customWidth="1"/>
    <col min="5" max="5" width="17.85546875" customWidth="1"/>
    <col min="6" max="6" width="13.7109375" customWidth="1"/>
    <col min="7" max="7" width="17.5703125" customWidth="1"/>
    <col min="8" max="8" width="18.42578125" hidden="1" customWidth="1"/>
    <col min="9" max="9" width="15" hidden="1" customWidth="1"/>
    <col min="10" max="10" width="14.28515625" customWidth="1"/>
    <col min="11" max="11" width="4.5703125" hidden="1" customWidth="1"/>
    <col min="12" max="12" width="25.85546875" customWidth="1"/>
  </cols>
  <sheetData>
    <row r="1" spans="1:56" ht="24.75" x14ac:dyDescent="0.3">
      <c r="A1" s="25"/>
      <c r="B1" s="25"/>
      <c r="C1" s="25"/>
      <c r="D1" s="25"/>
      <c r="E1" s="27" t="s">
        <v>31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6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56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ht="15.75" x14ac:dyDescent="0.25">
      <c r="A4" s="4" t="s">
        <v>32</v>
      </c>
      <c r="B4" s="2"/>
      <c r="C4" s="2"/>
      <c r="D4" s="2"/>
      <c r="E4" s="2"/>
      <c r="F4" s="2"/>
      <c r="G4" s="33"/>
      <c r="H4" s="2"/>
      <c r="I4" s="2"/>
      <c r="J4" s="2"/>
      <c r="K4" s="2"/>
      <c r="L4" s="2"/>
      <c r="M4" s="2"/>
      <c r="N4" s="1"/>
      <c r="O4" s="25"/>
      <c r="P4" s="25"/>
      <c r="Q4" s="25"/>
      <c r="R4" s="25"/>
      <c r="S4" s="2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ht="15.75" x14ac:dyDescent="0.25">
      <c r="A5" s="38" t="s">
        <v>0</v>
      </c>
      <c r="B5" s="18"/>
      <c r="C5" s="18" t="s">
        <v>4</v>
      </c>
      <c r="D5" s="18"/>
      <c r="E5" s="19" t="s">
        <v>10</v>
      </c>
      <c r="F5" s="18"/>
      <c r="G5" s="34" t="s">
        <v>5</v>
      </c>
      <c r="H5" s="17" t="s">
        <v>20</v>
      </c>
      <c r="I5" s="17" t="s">
        <v>21</v>
      </c>
      <c r="J5" s="18"/>
      <c r="K5" s="19" t="s">
        <v>6</v>
      </c>
      <c r="L5" s="17"/>
      <c r="M5" s="17"/>
      <c r="N5" s="39"/>
      <c r="O5" s="40"/>
      <c r="P5" s="40"/>
      <c r="Q5" s="40"/>
      <c r="R5" s="40"/>
      <c r="S5" s="40"/>
      <c r="T5" s="21"/>
      <c r="U5" s="21"/>
      <c r="V5" s="21"/>
      <c r="W5" s="2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ht="15.75" x14ac:dyDescent="0.25">
      <c r="A6" s="4" t="s">
        <v>2</v>
      </c>
      <c r="B6" s="2"/>
      <c r="C6" s="29">
        <v>1</v>
      </c>
      <c r="D6" s="2"/>
      <c r="E6" s="5">
        <v>450</v>
      </c>
      <c r="F6" s="2"/>
      <c r="G6" s="30">
        <f>1.2*0.8/2.4*$C$6</f>
        <v>0.4</v>
      </c>
      <c r="H6" s="2">
        <f>CEILING(E6,100)</f>
        <v>500</v>
      </c>
      <c r="I6" s="31">
        <f>CEILING(G6*2000,100)</f>
        <v>800</v>
      </c>
      <c r="J6" s="2"/>
      <c r="K6" s="32">
        <f>MAX($H$6,$I$6)</f>
        <v>800</v>
      </c>
      <c r="L6" s="2"/>
      <c r="M6" s="2"/>
      <c r="N6" s="1"/>
      <c r="O6" s="25"/>
      <c r="P6" s="25"/>
      <c r="Q6" s="25"/>
      <c r="R6" s="25"/>
      <c r="S6" s="2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ht="15.75" x14ac:dyDescent="0.25">
      <c r="A7" s="38" t="s">
        <v>1</v>
      </c>
      <c r="B7" s="17"/>
      <c r="C7" s="20"/>
      <c r="D7" s="17"/>
      <c r="E7" s="20"/>
      <c r="F7" s="17"/>
      <c r="G7" s="20"/>
      <c r="H7" s="17"/>
      <c r="I7" s="41"/>
      <c r="J7" s="17"/>
      <c r="K7" s="19"/>
      <c r="L7" s="18"/>
      <c r="M7" s="19"/>
      <c r="N7" s="40"/>
      <c r="O7" s="40"/>
      <c r="P7" s="40"/>
      <c r="Q7" s="40"/>
      <c r="R7" s="40"/>
      <c r="S7" s="40"/>
      <c r="T7" s="21"/>
      <c r="U7" s="21"/>
      <c r="V7" s="21"/>
      <c r="W7" s="2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ht="15.75" x14ac:dyDescent="0.25">
      <c r="A8" s="4" t="s">
        <v>3</v>
      </c>
      <c r="B8" s="2"/>
      <c r="C8" s="5">
        <v>1</v>
      </c>
      <c r="D8" s="2"/>
      <c r="E8" s="5">
        <v>500</v>
      </c>
      <c r="F8" s="2"/>
      <c r="G8" s="11">
        <f>$C$8*1.2*1/2.4</f>
        <v>0.5</v>
      </c>
      <c r="H8" s="2">
        <f>CEILING(E8,100)</f>
        <v>500</v>
      </c>
      <c r="I8" s="31">
        <f>CEILING(G8*2000,100)</f>
        <v>1000</v>
      </c>
      <c r="J8" s="2"/>
      <c r="K8" s="32">
        <f>MAX($H$8,$I$8)</f>
        <v>1000</v>
      </c>
      <c r="L8" s="4"/>
      <c r="M8" s="10"/>
      <c r="N8" s="1"/>
      <c r="O8" s="25"/>
      <c r="P8" s="25"/>
      <c r="Q8" s="25"/>
      <c r="R8" s="25"/>
      <c r="S8" s="2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ht="15.75" x14ac:dyDescent="0.25">
      <c r="A9" s="4"/>
      <c r="B9" s="2"/>
      <c r="C9" s="5"/>
      <c r="D9" s="2"/>
      <c r="E9" s="5"/>
      <c r="F9" s="2"/>
      <c r="G9" s="5"/>
      <c r="H9" s="2"/>
      <c r="I9" s="31"/>
      <c r="J9" s="2"/>
      <c r="K9" s="10"/>
      <c r="L9" s="4" t="s">
        <v>18</v>
      </c>
      <c r="M9" s="10">
        <f>$E$6+$E$8</f>
        <v>950</v>
      </c>
      <c r="N9" s="1"/>
      <c r="O9" s="25"/>
      <c r="P9" s="25"/>
      <c r="Q9" s="25"/>
      <c r="R9" s="25"/>
      <c r="S9" s="2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 ht="15.75" x14ac:dyDescent="0.25">
      <c r="A10" s="4"/>
      <c r="B10" s="2"/>
      <c r="C10" s="5"/>
      <c r="D10" s="2"/>
      <c r="E10" s="5"/>
      <c r="F10" s="2"/>
      <c r="G10" s="5"/>
      <c r="H10" s="2"/>
      <c r="I10" s="31"/>
      <c r="J10" s="2"/>
      <c r="K10" s="10"/>
      <c r="L10" s="4" t="s">
        <v>8</v>
      </c>
      <c r="M10" s="36">
        <f>C6</f>
        <v>1</v>
      </c>
      <c r="N10" s="1"/>
      <c r="O10" s="25"/>
      <c r="P10" s="25"/>
      <c r="Q10" s="25"/>
      <c r="R10" s="25"/>
      <c r="S10" s="2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ht="15.75" x14ac:dyDescent="0.25">
      <c r="A11" s="2"/>
      <c r="B11" s="2"/>
      <c r="C11" s="2"/>
      <c r="D11" s="2"/>
      <c r="E11" s="5"/>
      <c r="F11" s="2"/>
      <c r="G11" s="5"/>
      <c r="H11" s="2"/>
      <c r="I11" s="31"/>
      <c r="J11" s="2"/>
      <c r="K11" s="10"/>
      <c r="L11" s="4" t="s">
        <v>19</v>
      </c>
      <c r="M11" s="36">
        <f>C8</f>
        <v>1</v>
      </c>
      <c r="N11" s="1"/>
      <c r="O11" s="25"/>
      <c r="P11" s="25"/>
      <c r="Q11" s="25"/>
      <c r="R11" s="25"/>
      <c r="S11" s="2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</row>
    <row r="12" spans="1:56" ht="15.75" x14ac:dyDescent="0.25">
      <c r="A12" s="2"/>
      <c r="B12" s="2"/>
      <c r="C12" s="2"/>
      <c r="D12" s="2"/>
      <c r="E12" s="5"/>
      <c r="F12" s="2"/>
      <c r="G12" s="5"/>
      <c r="H12" s="2"/>
      <c r="I12" s="2"/>
      <c r="J12" s="2"/>
      <c r="K12" s="10"/>
      <c r="L12" s="23" t="s">
        <v>7</v>
      </c>
      <c r="M12" s="37">
        <f>SUM(K6,K8)</f>
        <v>1800</v>
      </c>
      <c r="N12" s="1"/>
      <c r="O12" s="25"/>
      <c r="P12" s="25"/>
      <c r="Q12" s="25"/>
      <c r="R12" s="25"/>
      <c r="S12" s="2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15.75" x14ac:dyDescent="0.25">
      <c r="A13" s="2"/>
      <c r="B13" s="2"/>
      <c r="C13" s="5"/>
      <c r="D13" s="2"/>
      <c r="E13" s="5"/>
      <c r="F13" s="2"/>
      <c r="G13" s="5"/>
      <c r="H13" s="2"/>
      <c r="I13" s="2"/>
      <c r="J13" s="2"/>
      <c r="K13" s="10"/>
      <c r="L13" s="4"/>
      <c r="M13" s="36"/>
      <c r="N13" s="1"/>
      <c r="O13" s="25"/>
      <c r="P13" s="25"/>
      <c r="Q13" s="25"/>
      <c r="R13" s="25"/>
      <c r="S13" s="2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ht="15.75" x14ac:dyDescent="0.25">
      <c r="A14" s="4" t="s">
        <v>16</v>
      </c>
      <c r="B14" s="2"/>
      <c r="C14" s="5"/>
      <c r="D14" s="2"/>
      <c r="E14" s="5"/>
      <c r="F14" s="2"/>
      <c r="G14" s="5"/>
      <c r="H14" s="2"/>
      <c r="I14" s="2"/>
      <c r="J14" s="2"/>
      <c r="K14" s="10"/>
      <c r="L14" s="2"/>
      <c r="M14" s="2"/>
      <c r="N14" s="1"/>
      <c r="O14" s="25"/>
      <c r="P14" s="25"/>
      <c r="Q14" s="25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15.75" x14ac:dyDescent="0.25">
      <c r="A15" s="4" t="s">
        <v>17</v>
      </c>
      <c r="B15" s="2"/>
      <c r="C15" s="5"/>
      <c r="D15" s="2"/>
      <c r="E15" s="5"/>
      <c r="F15" s="2"/>
      <c r="G15" s="5"/>
      <c r="H15" s="2"/>
      <c r="I15" s="2"/>
      <c r="J15" s="2"/>
      <c r="K15" s="10"/>
      <c r="L15" s="2"/>
      <c r="M15" s="2"/>
      <c r="N15" s="1"/>
      <c r="O15" s="25"/>
      <c r="P15" s="25"/>
      <c r="Q15" s="25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15.75" x14ac:dyDescent="0.25">
      <c r="A16" s="2"/>
      <c r="B16" s="2"/>
      <c r="C16" s="2"/>
      <c r="D16" s="2"/>
      <c r="E16" s="5"/>
      <c r="F16" s="2"/>
      <c r="G16" s="5"/>
      <c r="H16" s="2"/>
      <c r="I16" s="2"/>
      <c r="J16" s="2"/>
      <c r="K16" s="10"/>
      <c r="L16" s="2"/>
      <c r="M16" s="2"/>
      <c r="N16" s="1"/>
      <c r="O16" s="25"/>
      <c r="P16" s="25"/>
      <c r="Q16" s="25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56" ht="15.75" x14ac:dyDescent="0.25">
      <c r="A17" s="2"/>
      <c r="B17" s="2"/>
      <c r="C17" s="2"/>
      <c r="D17" s="2"/>
      <c r="E17" s="5"/>
      <c r="F17" s="2"/>
      <c r="G17" s="5"/>
      <c r="H17" s="2"/>
      <c r="I17" s="2"/>
      <c r="J17" s="2"/>
      <c r="K17" s="10"/>
      <c r="L17" s="2"/>
      <c r="M17" s="2"/>
      <c r="N17" s="1"/>
      <c r="O17" s="25"/>
      <c r="P17" s="25"/>
      <c r="Q17" s="25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</row>
    <row r="18" spans="1:56" ht="15.75" x14ac:dyDescent="0.25">
      <c r="A18" s="2"/>
      <c r="B18" s="2"/>
      <c r="C18" s="2"/>
      <c r="D18" s="2"/>
      <c r="E18" s="5"/>
      <c r="F18" s="2"/>
      <c r="G18" s="5"/>
      <c r="H18" s="2"/>
      <c r="I18" s="2"/>
      <c r="J18" s="2"/>
      <c r="K18" s="10"/>
      <c r="L18" s="2"/>
      <c r="M18" s="2"/>
      <c r="N18" s="1"/>
      <c r="O18" s="25"/>
      <c r="P18" s="25"/>
      <c r="Q18" s="25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1:56" ht="15.75" x14ac:dyDescent="0.25">
      <c r="A19" s="2"/>
      <c r="B19" s="2"/>
      <c r="C19" s="2"/>
      <c r="D19" s="2"/>
      <c r="E19" s="5"/>
      <c r="F19" s="2"/>
      <c r="G19" s="5"/>
      <c r="H19" s="2"/>
      <c r="I19" s="2"/>
      <c r="J19" s="2"/>
      <c r="K19" s="10"/>
      <c r="L19" s="2"/>
      <c r="M19" s="5"/>
      <c r="N19" s="1"/>
      <c r="O19" s="25"/>
      <c r="P19" s="25"/>
      <c r="Q19" s="25"/>
      <c r="R19" s="25"/>
      <c r="S19" s="25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</row>
    <row r="20" spans="1:56" ht="15.75" x14ac:dyDescent="0.25">
      <c r="A20" s="2"/>
      <c r="B20" s="2"/>
      <c r="C20" s="2"/>
      <c r="D20" s="2"/>
      <c r="E20" s="5"/>
      <c r="F20" s="2"/>
      <c r="G20" s="5"/>
      <c r="H20" s="2"/>
      <c r="I20" s="2"/>
      <c r="J20" s="2"/>
      <c r="K20" s="10"/>
      <c r="L20" s="2"/>
      <c r="M20" s="5"/>
      <c r="N20" s="1"/>
      <c r="O20" s="25"/>
      <c r="P20" s="25"/>
      <c r="Q20" s="25"/>
      <c r="R20" s="25"/>
      <c r="S20" s="25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 ht="15.75" x14ac:dyDescent="0.25">
      <c r="A21" s="13"/>
      <c r="B21" s="13"/>
      <c r="C21" s="13"/>
      <c r="D21" s="13"/>
      <c r="E21" s="14"/>
      <c r="F21" s="13"/>
      <c r="G21" s="14"/>
      <c r="H21" s="13"/>
      <c r="I21" s="13"/>
      <c r="J21" s="13"/>
      <c r="K21" s="35"/>
      <c r="L21" s="13"/>
      <c r="M21" s="14"/>
      <c r="N21" s="25"/>
      <c r="O21" s="25"/>
      <c r="P21" s="25"/>
      <c r="Q21" s="25"/>
      <c r="R21" s="25"/>
      <c r="S21" s="25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1:56" ht="15.75" x14ac:dyDescent="0.25">
      <c r="A22" s="13"/>
      <c r="B22" s="13"/>
      <c r="C22" s="13"/>
      <c r="D22" s="13"/>
      <c r="E22" s="14"/>
      <c r="F22" s="13"/>
      <c r="G22" s="14"/>
      <c r="H22" s="13"/>
      <c r="I22" s="13"/>
      <c r="J22" s="13"/>
      <c r="K22" s="35"/>
      <c r="L22" s="13"/>
      <c r="M22" s="14"/>
      <c r="N22" s="25"/>
      <c r="O22" s="25"/>
      <c r="P22" s="25"/>
      <c r="Q22" s="25"/>
      <c r="R22" s="25"/>
      <c r="S22" s="25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 ht="15.75" x14ac:dyDescent="0.25">
      <c r="A23" s="13"/>
      <c r="B23" s="13"/>
      <c r="C23" s="13"/>
      <c r="D23" s="13"/>
      <c r="E23" s="14"/>
      <c r="F23" s="13"/>
      <c r="G23" s="14"/>
      <c r="H23" s="13"/>
      <c r="I23" s="13"/>
      <c r="J23" s="13"/>
      <c r="K23" s="35"/>
      <c r="L23" s="13"/>
      <c r="M23" s="14"/>
      <c r="N23" s="25"/>
      <c r="O23" s="25"/>
      <c r="P23" s="25"/>
      <c r="Q23" s="25"/>
      <c r="R23" s="25"/>
      <c r="S23" s="2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1:56" ht="15.75" x14ac:dyDescent="0.25">
      <c r="A24" s="13"/>
      <c r="B24" s="13"/>
      <c r="C24" s="13"/>
      <c r="D24" s="13"/>
      <c r="E24" s="14"/>
      <c r="F24" s="13"/>
      <c r="G24" s="14"/>
      <c r="H24" s="13"/>
      <c r="I24" s="13"/>
      <c r="J24" s="13"/>
      <c r="K24" s="14"/>
      <c r="L24" s="13"/>
      <c r="M24" s="14"/>
      <c r="N24" s="25"/>
      <c r="O24" s="25"/>
      <c r="P24" s="25"/>
      <c r="Q24" s="25"/>
      <c r="R24" s="25"/>
      <c r="S24" s="2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ht="15.75" x14ac:dyDescent="0.25">
      <c r="A25" s="13"/>
      <c r="B25" s="13"/>
      <c r="C25" s="13"/>
      <c r="D25" s="13"/>
      <c r="E25" s="14"/>
      <c r="F25" s="13"/>
      <c r="G25" s="14"/>
      <c r="H25" s="13"/>
      <c r="I25" s="13"/>
      <c r="J25" s="13"/>
      <c r="K25" s="14"/>
      <c r="L25" s="13"/>
      <c r="M25" s="14"/>
      <c r="N25" s="25"/>
      <c r="O25" s="25"/>
      <c r="P25" s="25"/>
      <c r="Q25" s="25"/>
      <c r="R25" s="25"/>
      <c r="S25" s="2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</row>
    <row r="26" spans="1:56" ht="15.75" x14ac:dyDescent="0.25">
      <c r="A26" s="13"/>
      <c r="B26" s="13"/>
      <c r="C26" s="13"/>
      <c r="D26" s="13"/>
      <c r="E26" s="14"/>
      <c r="F26" s="13"/>
      <c r="G26" s="14"/>
      <c r="H26" s="13"/>
      <c r="I26" s="13"/>
      <c r="J26" s="13"/>
      <c r="K26" s="14"/>
      <c r="L26" s="13"/>
      <c r="M26" s="14"/>
      <c r="N26" s="25"/>
      <c r="O26" s="25"/>
      <c r="P26" s="25"/>
      <c r="Q26" s="25"/>
      <c r="R26" s="25"/>
      <c r="S26" s="25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1:56" ht="15.75" x14ac:dyDescent="0.25">
      <c r="A27" s="13"/>
      <c r="B27" s="13"/>
      <c r="C27" s="13"/>
      <c r="D27" s="13"/>
      <c r="E27" s="14"/>
      <c r="F27" s="13"/>
      <c r="G27" s="14"/>
      <c r="H27" s="13"/>
      <c r="I27" s="13"/>
      <c r="J27" s="13"/>
      <c r="K27" s="14"/>
      <c r="L27" s="13"/>
      <c r="M27" s="14"/>
      <c r="N27" s="25"/>
      <c r="O27" s="25"/>
      <c r="P27" s="25"/>
      <c r="Q27" s="25"/>
      <c r="R27" s="25"/>
      <c r="S27" s="2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1:56" ht="15.75" x14ac:dyDescent="0.25">
      <c r="A28" s="13"/>
      <c r="B28" s="13"/>
      <c r="C28" s="13"/>
      <c r="D28" s="13"/>
      <c r="E28" s="14"/>
      <c r="F28" s="13"/>
      <c r="G28" s="14"/>
      <c r="H28" s="13"/>
      <c r="I28" s="13"/>
      <c r="J28" s="13"/>
      <c r="K28" s="14"/>
      <c r="L28" s="13"/>
      <c r="M28" s="14"/>
      <c r="N28" s="25"/>
      <c r="O28" s="25"/>
      <c r="P28" s="25"/>
      <c r="Q28" s="25"/>
      <c r="R28" s="25"/>
      <c r="S28" s="25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1:56" ht="15.75" x14ac:dyDescent="0.25">
      <c r="A29" s="13"/>
      <c r="B29" s="13"/>
      <c r="C29" s="13"/>
      <c r="D29" s="13"/>
      <c r="E29" s="14"/>
      <c r="F29" s="13"/>
      <c r="G29" s="14"/>
      <c r="H29" s="13"/>
      <c r="I29" s="13"/>
      <c r="J29" s="13"/>
      <c r="K29" s="14"/>
      <c r="L29" s="13"/>
      <c r="M29" s="14"/>
      <c r="N29" s="25"/>
      <c r="O29" s="25"/>
      <c r="P29" s="25"/>
      <c r="Q29" s="25"/>
      <c r="R29" s="25"/>
      <c r="S29" s="2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1:56" ht="15.75" x14ac:dyDescent="0.25">
      <c r="A30" s="13"/>
      <c r="B30" s="13"/>
      <c r="C30" s="13"/>
      <c r="D30" s="13"/>
      <c r="E30" s="14"/>
      <c r="F30" s="13"/>
      <c r="G30" s="14"/>
      <c r="H30" s="13"/>
      <c r="I30" s="13"/>
      <c r="J30" s="13"/>
      <c r="K30" s="14"/>
      <c r="L30" s="13"/>
      <c r="M30" s="14"/>
      <c r="N30" s="25"/>
      <c r="O30" s="25"/>
      <c r="P30" s="25"/>
      <c r="Q30" s="25"/>
      <c r="R30" s="25"/>
      <c r="S30" s="25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</row>
    <row r="31" spans="1:56" ht="15.75" x14ac:dyDescent="0.25">
      <c r="A31" s="13"/>
      <c r="B31" s="13"/>
      <c r="C31" s="13"/>
      <c r="D31" s="13"/>
      <c r="E31" s="14"/>
      <c r="F31" s="13"/>
      <c r="G31" s="14"/>
      <c r="H31" s="13"/>
      <c r="I31" s="13"/>
      <c r="J31" s="13"/>
      <c r="K31" s="14"/>
      <c r="L31" s="13"/>
      <c r="M31" s="14"/>
      <c r="N31" s="25"/>
      <c r="O31" s="25"/>
      <c r="P31" s="25"/>
      <c r="Q31" s="25"/>
      <c r="R31" s="25"/>
      <c r="S31" s="25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1:56" ht="15.75" x14ac:dyDescent="0.25">
      <c r="A32" s="13"/>
      <c r="B32" s="13"/>
      <c r="C32" s="13"/>
      <c r="D32" s="13"/>
      <c r="E32" s="14"/>
      <c r="F32" s="13"/>
      <c r="G32" s="14"/>
      <c r="H32" s="13"/>
      <c r="I32" s="13"/>
      <c r="J32" s="13"/>
      <c r="K32" s="14"/>
      <c r="L32" s="13"/>
      <c r="M32" s="14"/>
      <c r="N32" s="25"/>
      <c r="O32" s="25"/>
      <c r="P32" s="25"/>
      <c r="Q32" s="25"/>
      <c r="R32" s="25"/>
      <c r="S32" s="25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</row>
    <row r="33" spans="1:56" ht="15.75" x14ac:dyDescent="0.25">
      <c r="A33" s="13"/>
      <c r="B33" s="13"/>
      <c r="C33" s="13"/>
      <c r="D33" s="13"/>
      <c r="E33" s="14"/>
      <c r="F33" s="13"/>
      <c r="G33" s="14"/>
      <c r="H33" s="13"/>
      <c r="I33" s="13"/>
      <c r="J33" s="13"/>
      <c r="K33" s="14"/>
      <c r="L33" s="13"/>
      <c r="M33" s="14"/>
      <c r="N33" s="25"/>
      <c r="O33" s="25"/>
      <c r="P33" s="25"/>
      <c r="Q33" s="25"/>
      <c r="R33" s="25"/>
      <c r="S33" s="2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</row>
    <row r="34" spans="1:56" ht="15.75" x14ac:dyDescent="0.25">
      <c r="A34" s="25"/>
      <c r="B34" s="25"/>
      <c r="C34" s="25"/>
      <c r="D34" s="25"/>
      <c r="E34" s="26"/>
      <c r="F34" s="25"/>
      <c r="G34" s="26"/>
      <c r="H34" s="25"/>
      <c r="I34" s="25"/>
      <c r="J34" s="25"/>
      <c r="K34" s="26"/>
      <c r="L34" s="25"/>
      <c r="M34" s="26"/>
      <c r="N34" s="25"/>
      <c r="O34" s="25"/>
      <c r="P34" s="25"/>
      <c r="Q34" s="25"/>
      <c r="R34" s="25"/>
      <c r="S34" s="25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</row>
    <row r="35" spans="1:56" ht="15.75" x14ac:dyDescent="0.25">
      <c r="A35" s="25"/>
      <c r="B35" s="25"/>
      <c r="C35" s="25"/>
      <c r="D35" s="25"/>
      <c r="E35" s="26"/>
      <c r="F35" s="25"/>
      <c r="G35" s="26"/>
      <c r="H35" s="25"/>
      <c r="I35" s="25"/>
      <c r="J35" s="25"/>
      <c r="K35" s="26"/>
      <c r="L35" s="25"/>
      <c r="M35" s="26"/>
      <c r="N35" s="25"/>
      <c r="O35" s="25"/>
      <c r="P35" s="25"/>
      <c r="Q35" s="25"/>
      <c r="R35" s="25"/>
      <c r="S35" s="25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</row>
    <row r="36" spans="1:56" ht="15.75" x14ac:dyDescent="0.25">
      <c r="A36" s="25"/>
      <c r="B36" s="25"/>
      <c r="C36" s="25"/>
      <c r="D36" s="25"/>
      <c r="E36" s="26"/>
      <c r="F36" s="25"/>
      <c r="G36" s="26"/>
      <c r="H36" s="25"/>
      <c r="I36" s="25"/>
      <c r="J36" s="25"/>
      <c r="K36" s="26"/>
      <c r="L36" s="25"/>
      <c r="M36" s="26"/>
      <c r="N36" s="25"/>
      <c r="O36" s="25"/>
      <c r="P36" s="25"/>
      <c r="Q36" s="25"/>
      <c r="R36" s="25"/>
      <c r="S36" s="25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</row>
    <row r="37" spans="1:56" ht="15.75" x14ac:dyDescent="0.25">
      <c r="A37" s="25"/>
      <c r="B37" s="25"/>
      <c r="C37" s="25"/>
      <c r="D37" s="25"/>
      <c r="E37" s="26"/>
      <c r="F37" s="25"/>
      <c r="G37" s="26"/>
      <c r="H37" s="25"/>
      <c r="I37" s="25"/>
      <c r="J37" s="25"/>
      <c r="K37" s="26"/>
      <c r="L37" s="25"/>
      <c r="M37" s="26"/>
      <c r="N37" s="25"/>
      <c r="O37" s="25"/>
      <c r="P37" s="25"/>
      <c r="Q37" s="25"/>
      <c r="R37" s="25"/>
      <c r="S37" s="25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</row>
    <row r="38" spans="1:56" ht="15.75" x14ac:dyDescent="0.25">
      <c r="A38" s="25"/>
      <c r="B38" s="25"/>
      <c r="C38" s="25"/>
      <c r="D38" s="25"/>
      <c r="E38" s="26"/>
      <c r="F38" s="25"/>
      <c r="G38" s="26"/>
      <c r="H38" s="25"/>
      <c r="I38" s="25"/>
      <c r="J38" s="25"/>
      <c r="K38" s="26"/>
      <c r="L38" s="25"/>
      <c r="M38" s="26"/>
      <c r="N38" s="25"/>
      <c r="O38" s="25"/>
      <c r="P38" s="25"/>
      <c r="Q38" s="25"/>
      <c r="R38" s="25"/>
      <c r="S38" s="25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</row>
    <row r="39" spans="1:56" ht="15.75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5"/>
      <c r="M39" s="26"/>
      <c r="N39" s="25"/>
      <c r="O39" s="25"/>
      <c r="P39" s="25"/>
      <c r="Q39" s="25"/>
      <c r="R39" s="25"/>
      <c r="S39" s="25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</row>
    <row r="40" spans="1:56" ht="15.7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5"/>
      <c r="M40" s="26"/>
      <c r="N40" s="25"/>
      <c r="O40" s="25"/>
      <c r="P40" s="25"/>
      <c r="Q40" s="25"/>
      <c r="R40" s="25"/>
      <c r="S40" s="25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</row>
    <row r="41" spans="1:56" ht="15.75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5"/>
      <c r="M41" s="26"/>
      <c r="N41" s="25"/>
      <c r="O41" s="25"/>
      <c r="P41" s="25"/>
      <c r="Q41" s="25"/>
      <c r="R41" s="25"/>
      <c r="S41" s="25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</row>
    <row r="42" spans="1:56" ht="15.75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5"/>
      <c r="M42" s="26"/>
      <c r="N42" s="25"/>
      <c r="O42" s="25"/>
      <c r="P42" s="25"/>
      <c r="Q42" s="25"/>
      <c r="R42" s="25"/>
      <c r="S42" s="25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</row>
    <row r="43" spans="1:56" ht="15.75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5"/>
      <c r="M43" s="26"/>
      <c r="N43" s="25"/>
      <c r="O43" s="25"/>
      <c r="P43" s="25"/>
      <c r="Q43" s="25"/>
      <c r="R43" s="25"/>
      <c r="S43" s="25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</row>
    <row r="44" spans="1:56" ht="15.75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5"/>
      <c r="M44" s="26"/>
      <c r="N44" s="25"/>
      <c r="O44" s="25"/>
      <c r="P44" s="25"/>
      <c r="Q44" s="25"/>
      <c r="R44" s="25"/>
      <c r="S44" s="25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1:56" ht="15.7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5"/>
      <c r="M45" s="26"/>
      <c r="N45" s="25"/>
      <c r="O45" s="25"/>
      <c r="P45" s="25"/>
      <c r="Q45" s="25"/>
      <c r="R45" s="25"/>
      <c r="S45" s="25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ht="15.7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5"/>
      <c r="M46" s="26"/>
      <c r="N46" s="25"/>
      <c r="O46" s="25"/>
      <c r="P46" s="25"/>
      <c r="Q46" s="25"/>
      <c r="R46" s="25"/>
      <c r="S46" s="25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ht="15.7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5"/>
      <c r="M47" s="26"/>
      <c r="N47" s="25"/>
      <c r="O47" s="25"/>
      <c r="P47" s="25"/>
      <c r="Q47" s="25"/>
      <c r="R47" s="25"/>
      <c r="S47" s="25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ht="15.7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5"/>
      <c r="M48" s="26"/>
      <c r="N48" s="25"/>
      <c r="O48" s="25"/>
      <c r="P48" s="25"/>
      <c r="Q48" s="25"/>
      <c r="R48" s="25"/>
      <c r="S48" s="25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ht="15.7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5"/>
      <c r="M49" s="26"/>
      <c r="N49" s="25"/>
      <c r="O49" s="25"/>
      <c r="P49" s="25"/>
      <c r="Q49" s="25"/>
      <c r="R49" s="25"/>
      <c r="S49" s="25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ht="15.75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5"/>
      <c r="M50" s="26"/>
      <c r="N50" s="25"/>
      <c r="O50" s="25"/>
      <c r="P50" s="25"/>
      <c r="Q50" s="25"/>
      <c r="R50" s="25"/>
      <c r="S50" s="25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ht="15.75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5"/>
      <c r="M51" s="25"/>
      <c r="N51" s="25"/>
      <c r="O51" s="25"/>
      <c r="P51" s="25"/>
      <c r="Q51" s="25"/>
      <c r="R51" s="25"/>
      <c r="S51" s="25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ht="15.75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5"/>
      <c r="M52" s="25"/>
      <c r="N52" s="25"/>
      <c r="O52" s="25"/>
      <c r="P52" s="25"/>
      <c r="Q52" s="25"/>
      <c r="R52" s="25"/>
      <c r="S52" s="25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ht="15.75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ht="15.7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ht="15.75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ht="15.75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ht="15.75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ht="15.75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ht="15.75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ht="15.75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ht="15.75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ht="15.75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ht="15.75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ht="15.7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ht="15.7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25"/>
      <c r="M71" s="25"/>
      <c r="N71" s="25"/>
      <c r="O71" s="25"/>
      <c r="P71" s="25"/>
      <c r="Q71" s="25"/>
      <c r="R71" s="25"/>
      <c r="S71" s="25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ht="15.7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25"/>
      <c r="M72" s="25"/>
      <c r="N72" s="25"/>
      <c r="O72" s="25"/>
      <c r="P72" s="25"/>
      <c r="Q72" s="25"/>
      <c r="R72" s="25"/>
      <c r="S72" s="25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ht="15.7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25"/>
      <c r="M73" s="25"/>
      <c r="N73" s="25"/>
      <c r="O73" s="25"/>
      <c r="P73" s="25"/>
      <c r="Q73" s="25"/>
      <c r="R73" s="25"/>
      <c r="S73" s="25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ht="15.7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25"/>
      <c r="M74" s="25"/>
      <c r="N74" s="25"/>
      <c r="O74" s="25"/>
      <c r="P74" s="25"/>
      <c r="Q74" s="25"/>
      <c r="R74" s="25"/>
      <c r="S74" s="25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  <row r="75" spans="1:56" ht="15.7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25"/>
      <c r="M75" s="25"/>
      <c r="N75" s="25"/>
      <c r="O75" s="25"/>
      <c r="P75" s="25"/>
      <c r="Q75" s="25"/>
      <c r="R75" s="25"/>
      <c r="S75" s="25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</row>
    <row r="76" spans="1:56" ht="15.7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25"/>
      <c r="M76" s="25"/>
      <c r="N76" s="25"/>
      <c r="O76" s="25"/>
      <c r="P76" s="25"/>
      <c r="Q76" s="25"/>
      <c r="R76" s="25"/>
      <c r="S76" s="25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</row>
    <row r="77" spans="1:56" ht="15.7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25"/>
      <c r="M77" s="25"/>
      <c r="N77" s="25"/>
      <c r="O77" s="25"/>
      <c r="P77" s="25"/>
      <c r="Q77" s="25"/>
      <c r="R77" s="25"/>
      <c r="S77" s="25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</row>
    <row r="78" spans="1:56" ht="15.7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25"/>
      <c r="M78" s="25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</row>
    <row r="79" spans="1:56" ht="15.7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25"/>
      <c r="M79" s="25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</row>
    <row r="80" spans="1:56" ht="15.7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25"/>
      <c r="M80" s="25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</row>
    <row r="81" spans="1:56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</row>
    <row r="82" spans="1:56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</row>
    <row r="83" spans="1:56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</row>
    <row r="84" spans="1:56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</row>
    <row r="85" spans="1:56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</row>
    <row r="86" spans="1:56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</row>
    <row r="87" spans="1:56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</row>
    <row r="88" spans="1:56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</row>
    <row r="89" spans="1:56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</row>
    <row r="90" spans="1:56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</row>
    <row r="91" spans="1:56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</row>
    <row r="92" spans="1:56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</row>
    <row r="93" spans="1:56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</row>
    <row r="94" spans="1:56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</row>
    <row r="95" spans="1:56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</row>
    <row r="96" spans="1:56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</row>
    <row r="97" spans="1:56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</row>
    <row r="98" spans="1:56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</row>
    <row r="99" spans="1:56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</row>
    <row r="100" spans="1:56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</row>
    <row r="101" spans="1:56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</row>
    <row r="102" spans="1:56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</row>
    <row r="103" spans="1:56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</row>
    <row r="104" spans="1:56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</row>
    <row r="105" spans="1:56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</row>
    <row r="106" spans="1:56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</row>
    <row r="107" spans="1:56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</row>
    <row r="108" spans="1:56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</row>
    <row r="109" spans="1:56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</row>
    <row r="110" spans="1:56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</row>
    <row r="111" spans="1:56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</row>
    <row r="112" spans="1:56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</row>
    <row r="113" spans="1:56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</row>
    <row r="114" spans="1:56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</row>
    <row r="115" spans="1:56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</row>
    <row r="116" spans="1:56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</row>
    <row r="117" spans="1:56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</row>
    <row r="118" spans="1:56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</row>
    <row r="119" spans="1:56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</row>
    <row r="120" spans="1:56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</row>
    <row r="121" spans="1:56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</row>
    <row r="122" spans="1:56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</row>
    <row r="123" spans="1:56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</row>
    <row r="124" spans="1:56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</row>
    <row r="125" spans="1:56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</row>
    <row r="126" spans="1:56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</row>
    <row r="127" spans="1:56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</row>
    <row r="128" spans="1:56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</row>
    <row r="129" spans="1:56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</row>
    <row r="130" spans="1:56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</row>
    <row r="131" spans="1:56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</row>
    <row r="132" spans="1:56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</row>
    <row r="133" spans="1:56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</row>
    <row r="134" spans="1:56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</row>
    <row r="135" spans="1:56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</row>
    <row r="136" spans="1:56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</row>
    <row r="137" spans="1:56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</row>
  </sheetData>
  <phoneticPr fontId="2" type="noConversion"/>
  <pageMargins left="0.75" right="0.75" top="1" bottom="1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AT224"/>
  <sheetViews>
    <sheetView workbookViewId="0">
      <selection activeCell="K1" sqref="K1"/>
    </sheetView>
  </sheetViews>
  <sheetFormatPr defaultRowHeight="12.75" x14ac:dyDescent="0.2"/>
  <cols>
    <col min="1" max="1" width="7.7109375" customWidth="1"/>
    <col min="2" max="2" width="9.7109375" customWidth="1"/>
    <col min="3" max="3" width="6.7109375" customWidth="1"/>
    <col min="4" max="4" width="12.7109375" customWidth="1"/>
    <col min="5" max="5" width="6.7109375" customWidth="1"/>
    <col min="6" max="6" width="12.7109375" customWidth="1"/>
    <col min="7" max="7" width="6.7109375" customWidth="1"/>
    <col min="8" max="8" width="12.7109375" customWidth="1"/>
    <col min="9" max="9" width="6.7109375" customWidth="1"/>
    <col min="10" max="10" width="12.7109375" customWidth="1"/>
    <col min="11" max="11" width="6.7109375" customWidth="1"/>
    <col min="12" max="12" width="12.7109375" customWidth="1"/>
    <col min="13" max="13" width="12" customWidth="1"/>
    <col min="14" max="14" width="8.42578125" hidden="1" customWidth="1"/>
    <col min="15" max="15" width="11.140625" hidden="1" customWidth="1"/>
    <col min="16" max="16" width="13.140625" hidden="1" customWidth="1"/>
    <col min="17" max="17" width="9.7109375" hidden="1" customWidth="1"/>
    <col min="18" max="18" width="17" customWidth="1"/>
    <col min="19" max="19" width="11.5703125" customWidth="1"/>
    <col min="20" max="20" width="12.7109375" customWidth="1"/>
    <col min="21" max="21" width="12.42578125" customWidth="1"/>
    <col min="22" max="22" width="0" hidden="1" customWidth="1"/>
  </cols>
  <sheetData>
    <row r="1" spans="1:46" ht="24.75" x14ac:dyDescent="0.3">
      <c r="A1" s="25"/>
      <c r="B1" s="25"/>
      <c r="C1" s="25"/>
      <c r="D1" s="25"/>
      <c r="E1" s="25"/>
      <c r="F1" s="27" t="s">
        <v>9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5" x14ac:dyDescent="0.2">
      <c r="A3" s="28"/>
      <c r="B3" s="28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6" ht="15" x14ac:dyDescent="0.2">
      <c r="A4" s="15"/>
      <c r="B4" s="16" t="s">
        <v>14</v>
      </c>
      <c r="C4" s="58"/>
      <c r="D4" s="16" t="s">
        <v>11</v>
      </c>
      <c r="E4" s="16"/>
      <c r="F4" s="16" t="s">
        <v>12</v>
      </c>
      <c r="G4" s="16"/>
      <c r="H4" s="16" t="s">
        <v>13</v>
      </c>
      <c r="I4" s="16"/>
      <c r="J4" s="16" t="s">
        <v>10</v>
      </c>
      <c r="K4" s="16"/>
      <c r="L4" s="16" t="s">
        <v>29</v>
      </c>
      <c r="M4" s="16"/>
      <c r="N4" s="16" t="s">
        <v>15</v>
      </c>
      <c r="O4" s="18" t="s">
        <v>24</v>
      </c>
      <c r="P4" s="18" t="s">
        <v>25</v>
      </c>
      <c r="Q4" s="17"/>
      <c r="R4" s="16"/>
      <c r="S4" s="17"/>
      <c r="T4" s="17"/>
      <c r="U4" s="17"/>
      <c r="V4" s="17"/>
      <c r="W4" s="17"/>
      <c r="X4" s="17"/>
      <c r="Y4" s="17"/>
      <c r="Z4" s="17"/>
      <c r="AA4" s="17"/>
      <c r="AB4" s="21"/>
      <c r="AC4" s="21"/>
      <c r="AD4" s="21"/>
      <c r="AE4" s="22"/>
      <c r="AF4" s="12"/>
      <c r="AG4" s="12"/>
      <c r="AH4" s="12"/>
    </row>
    <row r="5" spans="1:46" ht="15" x14ac:dyDescent="0.2">
      <c r="A5" s="13"/>
      <c r="B5" s="14">
        <v>1</v>
      </c>
      <c r="C5" s="13"/>
      <c r="D5" s="54">
        <v>0.5</v>
      </c>
      <c r="E5" s="55"/>
      <c r="F5" s="54">
        <v>0.7</v>
      </c>
      <c r="G5" s="55"/>
      <c r="H5" s="54">
        <v>0.8</v>
      </c>
      <c r="I5" s="55"/>
      <c r="J5" s="56">
        <v>250</v>
      </c>
      <c r="K5" s="55"/>
      <c r="L5" s="54">
        <f>($D$5*$F$5*$H$5)*(B5)</f>
        <v>0.27999999999999997</v>
      </c>
      <c r="M5" s="54"/>
      <c r="N5" s="45">
        <f>CEILING(J5,100)</f>
        <v>300</v>
      </c>
      <c r="O5" s="46">
        <f>IF($T$10&gt;2.1,(D5*F5*H5*1.1)*B5,(D5*F5*H5)*B5)</f>
        <v>0.308</v>
      </c>
      <c r="P5" s="47">
        <f>CEILING(L5*333,100)</f>
        <v>100</v>
      </c>
      <c r="Q5" s="45">
        <f>MAX(N5,P5)</f>
        <v>300</v>
      </c>
      <c r="R5" s="48"/>
      <c r="S5" s="13"/>
      <c r="T5" s="13"/>
      <c r="U5" s="13"/>
      <c r="V5" s="13"/>
      <c r="W5" s="13"/>
      <c r="X5" s="13"/>
      <c r="Y5" s="13"/>
      <c r="Z5" s="13"/>
      <c r="AA5" s="13"/>
      <c r="AB5" s="12"/>
      <c r="AC5" s="12"/>
      <c r="AD5" s="12"/>
      <c r="AE5" s="12"/>
      <c r="AF5" s="12"/>
      <c r="AG5" s="12"/>
      <c r="AH5" s="12"/>
    </row>
    <row r="6" spans="1:46" ht="15" x14ac:dyDescent="0.2">
      <c r="A6" s="13"/>
      <c r="B6" s="14">
        <v>2</v>
      </c>
      <c r="C6" s="13"/>
      <c r="D6" s="54">
        <v>0.8</v>
      </c>
      <c r="E6" s="55"/>
      <c r="F6" s="54">
        <v>0.8</v>
      </c>
      <c r="G6" s="55"/>
      <c r="H6" s="54">
        <v>0.8</v>
      </c>
      <c r="I6" s="55"/>
      <c r="J6" s="56">
        <v>400</v>
      </c>
      <c r="K6" s="55"/>
      <c r="L6" s="54">
        <f>($D$6*$F$6*$H$6)*(B6)</f>
        <v>1.0240000000000002</v>
      </c>
      <c r="M6" s="54"/>
      <c r="N6" s="45">
        <f>CEILING(J6,100)</f>
        <v>400</v>
      </c>
      <c r="O6" s="46">
        <f>IF($T$10&gt;2.1,(D6*F6*H6*1.1)*B6,(D6*F6*H6)*B6)</f>
        <v>1.1264000000000003</v>
      </c>
      <c r="P6" s="47">
        <f>CEILING(L6*333,100)</f>
        <v>400</v>
      </c>
      <c r="Q6" s="45">
        <f>MAX(N6,P6)</f>
        <v>400</v>
      </c>
      <c r="R6" s="48"/>
      <c r="S6" s="13"/>
      <c r="T6" s="13"/>
      <c r="U6" s="13"/>
      <c r="V6" s="13"/>
      <c r="W6" s="13"/>
      <c r="X6" s="13"/>
      <c r="Y6" s="13"/>
      <c r="Z6" s="13"/>
      <c r="AA6" s="13"/>
      <c r="AB6" s="12"/>
      <c r="AC6" s="12"/>
      <c r="AD6" s="12"/>
      <c r="AE6" s="12"/>
      <c r="AF6" s="12"/>
      <c r="AG6" s="12"/>
      <c r="AH6" s="12"/>
    </row>
    <row r="7" spans="1:46" ht="15" x14ac:dyDescent="0.2">
      <c r="A7" s="13"/>
      <c r="B7" s="14">
        <v>1</v>
      </c>
      <c r="C7" s="13"/>
      <c r="D7" s="54">
        <v>0.6</v>
      </c>
      <c r="E7" s="55"/>
      <c r="F7" s="54">
        <v>0.6</v>
      </c>
      <c r="G7" s="55"/>
      <c r="H7" s="54">
        <v>0.5</v>
      </c>
      <c r="I7" s="55"/>
      <c r="J7" s="56">
        <v>97</v>
      </c>
      <c r="K7" s="55"/>
      <c r="L7" s="54">
        <f>($D$7*$F$7*$H$7)*(B7)</f>
        <v>0.18</v>
      </c>
      <c r="M7" s="54"/>
      <c r="N7" s="45">
        <f>CEILING(J7,100)</f>
        <v>100</v>
      </c>
      <c r="O7" s="46">
        <f>IF($T$10&gt;2.1,(D7*F7*H7*1.1)*B7,(D7*F7*H7)*B7)</f>
        <v>0.19800000000000001</v>
      </c>
      <c r="P7" s="47">
        <f>CEILING(L7*333,100)</f>
        <v>100</v>
      </c>
      <c r="Q7" s="45">
        <f>MAX(N7,P7)</f>
        <v>100</v>
      </c>
      <c r="R7" s="48"/>
      <c r="S7" s="13"/>
      <c r="T7" s="13"/>
      <c r="U7" s="13"/>
      <c r="V7" s="13" t="s">
        <v>26</v>
      </c>
      <c r="W7" s="13"/>
      <c r="X7" s="13"/>
      <c r="Y7" s="13"/>
      <c r="Z7" s="13"/>
      <c r="AA7" s="13"/>
      <c r="AB7" s="12"/>
      <c r="AC7" s="12"/>
      <c r="AD7" s="12"/>
      <c r="AE7" s="12"/>
      <c r="AF7" s="12"/>
      <c r="AG7" s="12"/>
      <c r="AH7" s="12"/>
    </row>
    <row r="8" spans="1:46" ht="15" x14ac:dyDescent="0.2">
      <c r="A8" s="13"/>
      <c r="B8" s="14"/>
      <c r="C8" s="13"/>
      <c r="D8" s="43"/>
      <c r="E8" s="13"/>
      <c r="F8" s="43"/>
      <c r="G8" s="13"/>
      <c r="H8" s="43"/>
      <c r="I8" s="13"/>
      <c r="J8" s="44"/>
      <c r="K8" s="13"/>
      <c r="L8" s="43"/>
      <c r="M8" s="51"/>
      <c r="N8" s="52"/>
      <c r="O8" s="53"/>
      <c r="P8" s="6"/>
      <c r="Q8" s="52"/>
      <c r="R8" s="49"/>
      <c r="S8" s="2"/>
      <c r="T8" s="2"/>
      <c r="U8" s="13"/>
      <c r="V8" s="13">
        <f>MAX(T9,T11*333)</f>
        <v>747</v>
      </c>
      <c r="W8" s="13"/>
      <c r="X8" s="13"/>
      <c r="Y8" s="13"/>
      <c r="Z8" s="13"/>
      <c r="AA8" s="13"/>
      <c r="AB8" s="12"/>
      <c r="AC8" s="12"/>
      <c r="AD8" s="12"/>
      <c r="AE8" s="12"/>
      <c r="AF8" s="12"/>
      <c r="AG8" s="12"/>
      <c r="AH8" s="12"/>
    </row>
    <row r="9" spans="1:46" ht="15" x14ac:dyDescent="0.2">
      <c r="A9" s="13"/>
      <c r="B9" s="14"/>
      <c r="C9" s="13"/>
      <c r="D9" s="14"/>
      <c r="E9" s="13"/>
      <c r="F9" s="14"/>
      <c r="G9" s="13"/>
      <c r="H9" s="14"/>
      <c r="I9" s="13"/>
      <c r="J9" s="14"/>
      <c r="K9" s="13"/>
      <c r="L9" s="14"/>
      <c r="M9" s="5"/>
      <c r="N9" s="5"/>
      <c r="O9" s="2"/>
      <c r="P9" s="2"/>
      <c r="Q9" s="5"/>
      <c r="R9" s="4" t="s">
        <v>18</v>
      </c>
      <c r="S9" s="2"/>
      <c r="T9" s="7">
        <f>SUM(J5:J7)</f>
        <v>747</v>
      </c>
      <c r="U9" s="13"/>
      <c r="V9" s="13"/>
      <c r="W9" s="13"/>
      <c r="X9" s="13"/>
      <c r="Y9" s="13"/>
      <c r="Z9" s="13"/>
      <c r="AA9" s="13"/>
      <c r="AB9" s="12"/>
      <c r="AC9" s="12"/>
      <c r="AD9" s="12"/>
      <c r="AE9" s="12"/>
      <c r="AF9" s="12"/>
      <c r="AG9" s="12"/>
      <c r="AH9" s="12"/>
    </row>
    <row r="10" spans="1:46" ht="15" x14ac:dyDescent="0.2">
      <c r="A10" s="13"/>
      <c r="B10" s="14"/>
      <c r="C10" s="13"/>
      <c r="D10" s="14"/>
      <c r="E10" s="13"/>
      <c r="F10" s="14"/>
      <c r="G10" s="13"/>
      <c r="H10" s="14"/>
      <c r="I10" s="13"/>
      <c r="J10" s="14"/>
      <c r="K10" s="13"/>
      <c r="L10" s="14"/>
      <c r="M10" s="5"/>
      <c r="N10" s="5"/>
      <c r="O10" s="2"/>
      <c r="P10" s="2"/>
      <c r="Q10" s="5"/>
      <c r="R10" s="4" t="s">
        <v>23</v>
      </c>
      <c r="S10" s="2"/>
      <c r="T10" s="8">
        <f>SUM(B5:B7)</f>
        <v>4</v>
      </c>
      <c r="U10" s="13"/>
      <c r="V10" s="13"/>
      <c r="W10" s="13"/>
      <c r="X10" s="13"/>
      <c r="Y10" s="13"/>
      <c r="Z10" s="13"/>
      <c r="AA10" s="13"/>
      <c r="AB10" s="12"/>
      <c r="AC10" s="12"/>
      <c r="AD10" s="12"/>
      <c r="AE10" s="12"/>
      <c r="AF10" s="12"/>
      <c r="AG10" s="12"/>
      <c r="AH10" s="12"/>
    </row>
    <row r="11" spans="1:46" ht="15" x14ac:dyDescent="0.2">
      <c r="A11" s="13"/>
      <c r="B11" s="14"/>
      <c r="C11" s="13"/>
      <c r="D11" s="14"/>
      <c r="E11" s="13"/>
      <c r="F11" s="14"/>
      <c r="G11" s="13"/>
      <c r="H11" s="14"/>
      <c r="I11" s="13"/>
      <c r="J11" s="14"/>
      <c r="K11" s="13"/>
      <c r="L11" s="14"/>
      <c r="M11" s="5"/>
      <c r="N11" s="5"/>
      <c r="O11" s="2"/>
      <c r="P11" s="2"/>
      <c r="Q11" s="5"/>
      <c r="R11" s="4" t="s">
        <v>30</v>
      </c>
      <c r="S11" s="2"/>
      <c r="T11" s="50">
        <f>SUM(O5:O7)</f>
        <v>1.6324000000000003</v>
      </c>
      <c r="U11" s="13"/>
      <c r="V11" s="13"/>
      <c r="W11" s="13"/>
      <c r="X11" s="13"/>
      <c r="Y11" s="13"/>
      <c r="Z11" s="13"/>
      <c r="AA11" s="13"/>
      <c r="AB11" s="12"/>
      <c r="AC11" s="12"/>
      <c r="AD11" s="12"/>
      <c r="AE11" s="12"/>
      <c r="AF11" s="12"/>
      <c r="AG11" s="12"/>
      <c r="AH11" s="12"/>
    </row>
    <row r="12" spans="1:46" ht="15" x14ac:dyDescent="0.2">
      <c r="A12" s="28"/>
      <c r="B12" s="14"/>
      <c r="C12" s="13"/>
      <c r="D12" s="14"/>
      <c r="E12" s="13"/>
      <c r="F12" s="14"/>
      <c r="G12" s="13"/>
      <c r="H12" s="14"/>
      <c r="I12" s="13"/>
      <c r="J12" s="14"/>
      <c r="K12" s="13"/>
      <c r="L12" s="14"/>
      <c r="M12" s="5"/>
      <c r="N12" s="5"/>
      <c r="O12" s="2"/>
      <c r="P12" s="2"/>
      <c r="Q12" s="5"/>
      <c r="R12" s="23" t="s">
        <v>22</v>
      </c>
      <c r="S12" s="24"/>
      <c r="T12" s="57">
        <f>CEILING(V8,100)</f>
        <v>800</v>
      </c>
      <c r="U12" s="13"/>
      <c r="V12" s="13"/>
      <c r="W12" s="13"/>
      <c r="X12" s="13"/>
      <c r="Y12" s="13"/>
      <c r="Z12" s="13"/>
      <c r="AA12" s="13"/>
      <c r="AB12" s="12"/>
      <c r="AC12" s="12"/>
      <c r="AD12" s="12"/>
      <c r="AE12" s="12"/>
      <c r="AF12" s="12"/>
      <c r="AG12" s="12"/>
      <c r="AH12" s="12"/>
    </row>
    <row r="13" spans="1:46" ht="15" x14ac:dyDescent="0.2">
      <c r="A13" s="13"/>
      <c r="B13" s="14"/>
      <c r="C13" s="13"/>
      <c r="D13" s="14"/>
      <c r="E13" s="13"/>
      <c r="F13" s="14"/>
      <c r="G13" s="13"/>
      <c r="H13" s="14"/>
      <c r="I13" s="13"/>
      <c r="J13" s="14"/>
      <c r="K13" s="13"/>
      <c r="L13" s="14"/>
      <c r="M13" s="5"/>
      <c r="N13" s="5"/>
      <c r="O13" s="2"/>
      <c r="P13" s="2"/>
      <c r="Q13" s="5"/>
      <c r="R13" s="4"/>
      <c r="S13" s="2"/>
      <c r="T13" s="9"/>
      <c r="U13" s="13"/>
      <c r="V13" s="13"/>
      <c r="W13" s="13"/>
      <c r="X13" s="13"/>
      <c r="Y13" s="13"/>
      <c r="Z13" s="13"/>
      <c r="AA13" s="13"/>
      <c r="AB13" s="12"/>
      <c r="AC13" s="12"/>
      <c r="AD13" s="12"/>
      <c r="AE13" s="12"/>
      <c r="AF13" s="12"/>
      <c r="AG13" s="12"/>
      <c r="AH13" s="12"/>
    </row>
    <row r="14" spans="1:46" ht="15" x14ac:dyDescent="0.2">
      <c r="A14" s="28" t="s">
        <v>27</v>
      </c>
      <c r="B14" s="14"/>
      <c r="C14" s="13"/>
      <c r="D14" s="42"/>
      <c r="E14" s="28"/>
      <c r="F14" s="42"/>
      <c r="G14" s="28"/>
      <c r="H14" s="42"/>
      <c r="I14" s="28"/>
      <c r="J14" s="42"/>
      <c r="K14" s="28"/>
      <c r="L14" s="42"/>
      <c r="M14" s="3"/>
      <c r="N14" s="3"/>
      <c r="O14" s="4"/>
      <c r="P14" s="4"/>
      <c r="Q14" s="2"/>
      <c r="R14" s="3"/>
      <c r="S14" s="2"/>
      <c r="T14" s="2"/>
      <c r="U14" s="13"/>
      <c r="V14" s="13"/>
      <c r="W14" s="13"/>
      <c r="X14" s="13"/>
      <c r="Y14" s="13"/>
      <c r="Z14" s="13"/>
      <c r="AA14" s="13"/>
      <c r="AB14" s="12"/>
      <c r="AC14" s="12"/>
      <c r="AD14" s="12"/>
      <c r="AE14" s="12"/>
      <c r="AF14" s="12"/>
      <c r="AG14" s="12"/>
      <c r="AH14" s="12"/>
    </row>
    <row r="15" spans="1:46" ht="15" x14ac:dyDescent="0.2">
      <c r="A15" s="28"/>
      <c r="B15" s="35"/>
      <c r="C15" s="13"/>
      <c r="D15" s="43"/>
      <c r="E15" s="13"/>
      <c r="F15" s="43"/>
      <c r="G15" s="13"/>
      <c r="H15" s="43"/>
      <c r="I15" s="13"/>
      <c r="J15" s="44"/>
      <c r="K15" s="13"/>
      <c r="L15" s="43"/>
      <c r="M15" s="51"/>
      <c r="N15" s="52"/>
      <c r="O15" s="53"/>
      <c r="P15" s="6"/>
      <c r="Q15" s="52"/>
      <c r="R15" s="49"/>
      <c r="S15" s="2"/>
      <c r="T15" s="2"/>
      <c r="U15" s="13"/>
      <c r="V15" s="13"/>
      <c r="W15" s="13"/>
      <c r="X15" s="13"/>
      <c r="Y15" s="13"/>
      <c r="Z15" s="13"/>
      <c r="AA15" s="13"/>
      <c r="AB15" s="12"/>
      <c r="AC15" s="12"/>
      <c r="AD15" s="12"/>
      <c r="AE15" s="12"/>
      <c r="AF15" s="12"/>
      <c r="AG15" s="12"/>
      <c r="AH15" s="12"/>
    </row>
    <row r="16" spans="1:46" ht="15" x14ac:dyDescent="0.2">
      <c r="A16" s="28" t="s">
        <v>28</v>
      </c>
      <c r="B16" s="14"/>
      <c r="C16" s="13"/>
      <c r="D16" s="43"/>
      <c r="E16" s="13"/>
      <c r="F16" s="43"/>
      <c r="G16" s="13"/>
      <c r="H16" s="43"/>
      <c r="I16" s="13"/>
      <c r="J16" s="44"/>
      <c r="K16" s="13"/>
      <c r="L16" s="43"/>
      <c r="M16" s="14"/>
      <c r="N16" s="45"/>
      <c r="O16" s="46"/>
      <c r="P16" s="47"/>
      <c r="Q16" s="45"/>
      <c r="R16" s="48"/>
      <c r="S16" s="13"/>
      <c r="T16" s="13"/>
      <c r="U16" s="13"/>
      <c r="V16" s="13"/>
      <c r="W16" s="13"/>
      <c r="X16" s="13"/>
      <c r="Y16" s="13"/>
      <c r="Z16" s="13"/>
      <c r="AA16" s="13"/>
      <c r="AB16" s="12"/>
      <c r="AC16" s="12"/>
      <c r="AD16" s="12"/>
      <c r="AE16" s="12"/>
      <c r="AF16" s="12"/>
      <c r="AG16" s="12"/>
      <c r="AH16" s="12"/>
    </row>
    <row r="17" spans="1:34" ht="15" x14ac:dyDescent="0.2">
      <c r="A17" s="13"/>
      <c r="B17" s="14"/>
      <c r="C17" s="13"/>
      <c r="D17" s="43"/>
      <c r="E17" s="13"/>
      <c r="F17" s="43"/>
      <c r="G17" s="13"/>
      <c r="H17" s="43"/>
      <c r="I17" s="13"/>
      <c r="J17" s="44"/>
      <c r="K17" s="13"/>
      <c r="L17" s="43"/>
      <c r="M17" s="14"/>
      <c r="N17" s="45"/>
      <c r="O17" s="46"/>
      <c r="P17" s="47"/>
      <c r="Q17" s="45"/>
      <c r="R17" s="48"/>
      <c r="S17" s="13"/>
      <c r="T17" s="13"/>
      <c r="U17" s="13"/>
      <c r="V17" s="13"/>
      <c r="W17" s="13"/>
      <c r="X17" s="13"/>
      <c r="Y17" s="13"/>
      <c r="Z17" s="13"/>
      <c r="AA17" s="13"/>
      <c r="AB17" s="12"/>
      <c r="AC17" s="12"/>
      <c r="AD17" s="12"/>
      <c r="AE17" s="12"/>
      <c r="AF17" s="12"/>
      <c r="AG17" s="12"/>
      <c r="AH17" s="12"/>
    </row>
    <row r="18" spans="1:34" ht="15" x14ac:dyDescent="0.2">
      <c r="A18" s="28" t="s">
        <v>33</v>
      </c>
      <c r="B18" s="14"/>
      <c r="C18" s="13"/>
      <c r="D18" s="43"/>
      <c r="E18" s="13"/>
      <c r="F18" s="43"/>
      <c r="G18" s="13"/>
      <c r="H18" s="43"/>
      <c r="I18" s="13"/>
      <c r="J18" s="44"/>
      <c r="K18" s="13"/>
      <c r="L18" s="43"/>
      <c r="M18" s="14"/>
      <c r="N18" s="45"/>
      <c r="O18" s="46"/>
      <c r="P18" s="47"/>
      <c r="Q18" s="45"/>
      <c r="R18" s="49"/>
      <c r="S18" s="2"/>
      <c r="T18" s="2"/>
      <c r="U18" s="2"/>
      <c r="V18" s="13"/>
      <c r="W18" s="13"/>
      <c r="X18" s="13"/>
      <c r="Y18" s="13"/>
      <c r="Z18" s="13"/>
      <c r="AA18" s="13"/>
      <c r="AB18" s="12"/>
      <c r="AC18" s="12"/>
      <c r="AD18" s="12"/>
      <c r="AE18" s="12"/>
      <c r="AF18" s="12"/>
      <c r="AG18" s="12"/>
      <c r="AH18" s="12"/>
    </row>
    <row r="19" spans="1:34" ht="15" x14ac:dyDescent="0.2">
      <c r="A19" s="13"/>
      <c r="B19" s="14"/>
      <c r="C19" s="13"/>
      <c r="D19" s="14"/>
      <c r="E19" s="13"/>
      <c r="F19" s="14"/>
      <c r="G19" s="13"/>
      <c r="H19" s="14"/>
      <c r="I19" s="13"/>
      <c r="J19" s="14"/>
      <c r="K19" s="13"/>
      <c r="L19" s="14"/>
      <c r="M19" s="14"/>
      <c r="N19" s="14"/>
      <c r="O19" s="13"/>
      <c r="P19" s="13"/>
      <c r="Q19" s="14"/>
      <c r="R19" s="4"/>
      <c r="S19" s="2"/>
      <c r="T19" s="7"/>
      <c r="U19" s="2"/>
      <c r="V19" s="13"/>
      <c r="W19" s="13"/>
      <c r="X19" s="13"/>
      <c r="Y19" s="13"/>
      <c r="Z19" s="13"/>
      <c r="AA19" s="13"/>
      <c r="AB19" s="12"/>
      <c r="AC19" s="12"/>
      <c r="AD19" s="12"/>
      <c r="AE19" s="12"/>
      <c r="AF19" s="12"/>
      <c r="AG19" s="12"/>
      <c r="AH19" s="12"/>
    </row>
    <row r="20" spans="1:34" ht="15" x14ac:dyDescent="0.2">
      <c r="A20" s="13"/>
      <c r="B20" s="14"/>
      <c r="C20" s="13"/>
      <c r="D20" s="14"/>
      <c r="E20" s="13"/>
      <c r="F20" s="14"/>
      <c r="G20" s="13"/>
      <c r="H20" s="14"/>
      <c r="I20" s="13"/>
      <c r="J20" s="14"/>
      <c r="K20" s="13"/>
      <c r="L20" s="14"/>
      <c r="M20" s="14"/>
      <c r="N20" s="14"/>
      <c r="O20" s="13"/>
      <c r="P20" s="13"/>
      <c r="Q20" s="14"/>
      <c r="R20" s="4"/>
      <c r="S20" s="2"/>
      <c r="T20" s="8"/>
      <c r="U20" s="2"/>
      <c r="V20" s="13"/>
      <c r="W20" s="13"/>
      <c r="X20" s="13"/>
      <c r="Y20" s="13"/>
      <c r="Z20" s="13"/>
      <c r="AA20" s="13"/>
      <c r="AB20" s="12"/>
      <c r="AC20" s="12"/>
      <c r="AD20" s="12"/>
      <c r="AE20" s="12"/>
      <c r="AF20" s="12"/>
      <c r="AG20" s="12"/>
      <c r="AH20" s="12"/>
    </row>
    <row r="21" spans="1:34" ht="15" x14ac:dyDescent="0.2">
      <c r="A21" s="13"/>
      <c r="B21" s="14"/>
      <c r="C21" s="13"/>
      <c r="D21" s="14"/>
      <c r="E21" s="13"/>
      <c r="F21" s="14"/>
      <c r="G21" s="13"/>
      <c r="H21" s="14"/>
      <c r="I21" s="13"/>
      <c r="J21" s="14"/>
      <c r="K21" s="13"/>
      <c r="L21" s="14"/>
      <c r="M21" s="14"/>
      <c r="N21" s="14"/>
      <c r="O21" s="13"/>
      <c r="P21" s="13"/>
      <c r="Q21" s="14"/>
      <c r="R21" s="4"/>
      <c r="S21" s="2"/>
      <c r="T21" s="50"/>
      <c r="U21" s="2"/>
      <c r="V21" s="13"/>
      <c r="W21" s="13"/>
      <c r="X21" s="13"/>
      <c r="Y21" s="13"/>
      <c r="Z21" s="13"/>
      <c r="AA21" s="13"/>
      <c r="AB21" s="12"/>
      <c r="AC21" s="12"/>
      <c r="AD21" s="12"/>
      <c r="AE21" s="12"/>
      <c r="AF21" s="12"/>
      <c r="AG21" s="12"/>
      <c r="AH21" s="12"/>
    </row>
    <row r="22" spans="1:34" ht="15" x14ac:dyDescent="0.2">
      <c r="A22" s="28"/>
      <c r="B22" s="14"/>
      <c r="C22" s="13"/>
      <c r="D22" s="14"/>
      <c r="E22" s="13"/>
      <c r="F22" s="14"/>
      <c r="G22" s="13"/>
      <c r="H22" s="14"/>
      <c r="I22" s="13"/>
      <c r="J22" s="14"/>
      <c r="K22" s="13"/>
      <c r="L22" s="14"/>
      <c r="M22" s="14"/>
      <c r="N22" s="14"/>
      <c r="O22" s="13"/>
      <c r="P22" s="13"/>
      <c r="Q22" s="14"/>
      <c r="R22" s="4"/>
      <c r="S22" s="2"/>
      <c r="T22" s="4"/>
      <c r="U22" s="2"/>
      <c r="V22" s="13"/>
      <c r="W22" s="13"/>
      <c r="X22" s="13"/>
      <c r="Y22" s="13"/>
      <c r="Z22" s="13"/>
      <c r="AA22" s="13"/>
      <c r="AB22" s="12"/>
      <c r="AC22" s="12"/>
      <c r="AD22" s="12"/>
      <c r="AE22" s="12"/>
      <c r="AF22" s="12"/>
      <c r="AG22" s="12"/>
      <c r="AH22" s="12"/>
    </row>
    <row r="23" spans="1:34" ht="15" x14ac:dyDescent="0.2">
      <c r="A23" s="28"/>
      <c r="B23" s="35"/>
      <c r="C23" s="28"/>
      <c r="D23" s="35"/>
      <c r="E23" s="13"/>
      <c r="F23" s="14"/>
      <c r="G23" s="13"/>
      <c r="H23" s="14"/>
      <c r="I23" s="13"/>
      <c r="J23" s="14"/>
      <c r="K23" s="13"/>
      <c r="L23" s="14"/>
      <c r="M23" s="14"/>
      <c r="N23" s="14"/>
      <c r="O23" s="13"/>
      <c r="P23" s="13"/>
      <c r="Q23" s="14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2"/>
      <c r="AC23" s="12"/>
      <c r="AD23" s="12"/>
      <c r="AE23" s="12"/>
      <c r="AF23" s="12"/>
      <c r="AG23" s="12"/>
      <c r="AH23" s="12"/>
    </row>
    <row r="24" spans="1:34" ht="15" x14ac:dyDescent="0.2">
      <c r="A24" s="28"/>
      <c r="B24" s="14"/>
      <c r="C24" s="13"/>
      <c r="D24" s="14"/>
      <c r="E24" s="13"/>
      <c r="F24" s="14"/>
      <c r="G24" s="13"/>
      <c r="H24" s="14"/>
      <c r="I24" s="13"/>
      <c r="J24" s="14"/>
      <c r="K24" s="13"/>
      <c r="L24" s="14"/>
      <c r="M24" s="14"/>
      <c r="N24" s="14"/>
      <c r="O24" s="13"/>
      <c r="P24" s="13"/>
      <c r="Q24" s="14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2"/>
      <c r="AC24" s="12"/>
      <c r="AD24" s="12"/>
      <c r="AE24" s="12"/>
      <c r="AF24" s="12"/>
      <c r="AG24" s="12"/>
      <c r="AH24" s="12"/>
    </row>
    <row r="25" spans="1:34" ht="15" x14ac:dyDescent="0.2">
      <c r="A25" s="13"/>
      <c r="B25" s="14"/>
      <c r="C25" s="13"/>
      <c r="D25" s="14"/>
      <c r="E25" s="13"/>
      <c r="F25" s="14"/>
      <c r="G25" s="13"/>
      <c r="H25" s="14"/>
      <c r="I25" s="13"/>
      <c r="J25" s="14"/>
      <c r="K25" s="13"/>
      <c r="L25" s="14"/>
      <c r="M25" s="14"/>
      <c r="N25" s="14"/>
      <c r="O25" s="13"/>
      <c r="P25" s="13"/>
      <c r="Q25" s="14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2"/>
      <c r="AC25" s="12"/>
      <c r="AD25" s="12"/>
      <c r="AE25" s="12"/>
      <c r="AF25" s="12"/>
      <c r="AG25" s="12"/>
      <c r="AH25" s="12"/>
    </row>
    <row r="26" spans="1:34" ht="15.75" x14ac:dyDescent="0.25">
      <c r="A26" s="25"/>
      <c r="B26" s="26"/>
      <c r="C26" s="25"/>
      <c r="D26" s="26"/>
      <c r="E26" s="25"/>
      <c r="F26" s="26"/>
      <c r="G26" s="25"/>
      <c r="H26" s="26"/>
      <c r="I26" s="25"/>
      <c r="J26" s="26"/>
      <c r="K26" s="25"/>
      <c r="L26" s="26"/>
      <c r="M26" s="26"/>
      <c r="N26" s="26"/>
      <c r="O26" s="25"/>
      <c r="P26" s="25"/>
      <c r="Q26" s="26"/>
      <c r="R26" s="25"/>
      <c r="S26" s="25"/>
      <c r="T26" s="25"/>
      <c r="U26" s="25"/>
      <c r="V26" s="25"/>
      <c r="W26" s="25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ht="15.75" x14ac:dyDescent="0.25">
      <c r="A27" s="25"/>
      <c r="B27" s="26"/>
      <c r="C27" s="25"/>
      <c r="D27" s="26"/>
      <c r="E27" s="25"/>
      <c r="F27" s="26"/>
      <c r="G27" s="25"/>
      <c r="H27" s="26"/>
      <c r="I27" s="25"/>
      <c r="J27" s="26"/>
      <c r="K27" s="25"/>
      <c r="L27" s="26"/>
      <c r="M27" s="26"/>
      <c r="N27" s="26"/>
      <c r="O27" s="25"/>
      <c r="P27" s="25"/>
      <c r="Q27" s="26"/>
      <c r="R27" s="25"/>
      <c r="S27" s="25"/>
      <c r="T27" s="25"/>
      <c r="U27" s="25"/>
      <c r="V27" s="25"/>
      <c r="W27" s="25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ht="15.75" x14ac:dyDescent="0.25">
      <c r="A28" s="25"/>
      <c r="B28" s="26"/>
      <c r="C28" s="25"/>
      <c r="D28" s="26"/>
      <c r="E28" s="25"/>
      <c r="F28" s="26"/>
      <c r="G28" s="25"/>
      <c r="H28" s="26"/>
      <c r="I28" s="25"/>
      <c r="J28" s="26"/>
      <c r="K28" s="25"/>
      <c r="L28" s="26"/>
      <c r="M28" s="26"/>
      <c r="N28" s="26"/>
      <c r="O28" s="25"/>
      <c r="P28" s="25"/>
      <c r="Q28" s="26"/>
      <c r="R28" s="25"/>
      <c r="S28" s="25"/>
      <c r="T28" s="25"/>
      <c r="U28" s="25"/>
      <c r="V28" s="25"/>
      <c r="W28" s="25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ht="15.75" x14ac:dyDescent="0.25">
      <c r="A29" s="25"/>
      <c r="B29" s="26"/>
      <c r="C29" s="25"/>
      <c r="D29" s="26"/>
      <c r="E29" s="25"/>
      <c r="F29" s="26"/>
      <c r="G29" s="25"/>
      <c r="H29" s="26"/>
      <c r="I29" s="25"/>
      <c r="J29" s="26"/>
      <c r="K29" s="25"/>
      <c r="L29" s="26"/>
      <c r="M29" s="26"/>
      <c r="N29" s="26"/>
      <c r="O29" s="25"/>
      <c r="P29" s="25"/>
      <c r="Q29" s="26"/>
      <c r="R29" s="25"/>
      <c r="S29" s="25"/>
      <c r="T29" s="25"/>
      <c r="U29" s="25"/>
      <c r="V29" s="25"/>
      <c r="W29" s="25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ht="15.75" x14ac:dyDescent="0.25">
      <c r="A30" s="25"/>
      <c r="B30" s="26"/>
      <c r="C30" s="25"/>
      <c r="D30" s="26"/>
      <c r="E30" s="25"/>
      <c r="F30" s="26"/>
      <c r="G30" s="25"/>
      <c r="H30" s="26"/>
      <c r="I30" s="25"/>
      <c r="J30" s="26"/>
      <c r="K30" s="25"/>
      <c r="L30" s="26"/>
      <c r="M30" s="26"/>
      <c r="N30" s="26"/>
      <c r="O30" s="25"/>
      <c r="P30" s="25"/>
      <c r="Q30" s="26"/>
      <c r="R30" s="25"/>
      <c r="S30" s="25"/>
      <c r="T30" s="25"/>
      <c r="U30" s="25"/>
      <c r="V30" s="25"/>
      <c r="W30" s="25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ht="15.75" x14ac:dyDescent="0.25">
      <c r="A31" s="25"/>
      <c r="B31" s="26"/>
      <c r="C31" s="25"/>
      <c r="D31" s="26"/>
      <c r="E31" s="25"/>
      <c r="F31" s="26"/>
      <c r="G31" s="25"/>
      <c r="H31" s="26"/>
      <c r="I31" s="25"/>
      <c r="J31" s="26"/>
      <c r="K31" s="25"/>
      <c r="L31" s="26"/>
      <c r="M31" s="26"/>
      <c r="N31" s="26"/>
      <c r="O31" s="25"/>
      <c r="P31" s="25"/>
      <c r="Q31" s="26"/>
      <c r="R31" s="25"/>
      <c r="S31" s="25"/>
      <c r="T31" s="25"/>
      <c r="U31" s="25"/>
      <c r="V31" s="25"/>
      <c r="W31" s="25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ht="15.75" x14ac:dyDescent="0.25">
      <c r="A32" s="25"/>
      <c r="B32" s="26"/>
      <c r="C32" s="25"/>
      <c r="D32" s="26"/>
      <c r="E32" s="25"/>
      <c r="F32" s="26"/>
      <c r="G32" s="25"/>
      <c r="H32" s="26"/>
      <c r="I32" s="25"/>
      <c r="J32" s="26"/>
      <c r="K32" s="25"/>
      <c r="L32" s="26"/>
      <c r="M32" s="26"/>
      <c r="N32" s="26"/>
      <c r="O32" s="25"/>
      <c r="P32" s="25"/>
      <c r="Q32" s="26"/>
      <c r="R32" s="25"/>
      <c r="S32" s="25"/>
      <c r="T32" s="25"/>
      <c r="U32" s="25"/>
      <c r="V32" s="25"/>
      <c r="W32" s="25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ht="15.75" x14ac:dyDescent="0.25">
      <c r="A33" s="25"/>
      <c r="B33" s="26"/>
      <c r="C33" s="25"/>
      <c r="D33" s="26"/>
      <c r="E33" s="25"/>
      <c r="F33" s="26"/>
      <c r="G33" s="25"/>
      <c r="H33" s="26"/>
      <c r="I33" s="25"/>
      <c r="J33" s="26"/>
      <c r="K33" s="25"/>
      <c r="L33" s="26"/>
      <c r="M33" s="26"/>
      <c r="N33" s="26"/>
      <c r="O33" s="25"/>
      <c r="P33" s="25"/>
      <c r="Q33" s="26"/>
      <c r="R33" s="25"/>
      <c r="S33" s="25"/>
      <c r="T33" s="25"/>
      <c r="U33" s="25"/>
      <c r="V33" s="25"/>
      <c r="W33" s="25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ht="15.75" x14ac:dyDescent="0.25">
      <c r="A34" s="25"/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6"/>
      <c r="N34" s="26"/>
      <c r="O34" s="25"/>
      <c r="P34" s="25"/>
      <c r="Q34" s="26"/>
      <c r="R34" s="25"/>
      <c r="S34" s="25"/>
      <c r="T34" s="25"/>
      <c r="U34" s="25"/>
      <c r="V34" s="25"/>
      <c r="W34" s="25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ht="15.75" x14ac:dyDescent="0.25">
      <c r="A35" s="25"/>
      <c r="B35" s="26"/>
      <c r="C35" s="25"/>
      <c r="D35" s="26"/>
      <c r="E35" s="25"/>
      <c r="F35" s="26"/>
      <c r="G35" s="25"/>
      <c r="H35" s="26"/>
      <c r="I35" s="25"/>
      <c r="J35" s="26"/>
      <c r="K35" s="25"/>
      <c r="L35" s="26"/>
      <c r="M35" s="26"/>
      <c r="N35" s="26"/>
      <c r="O35" s="25"/>
      <c r="P35" s="25"/>
      <c r="Q35" s="26"/>
      <c r="R35" s="25"/>
      <c r="S35" s="25"/>
      <c r="T35" s="25"/>
      <c r="U35" s="25"/>
      <c r="V35" s="25"/>
      <c r="W35" s="25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 ht="15.75" x14ac:dyDescent="0.25">
      <c r="A36" s="25"/>
      <c r="B36" s="26"/>
      <c r="C36" s="25"/>
      <c r="D36" s="26"/>
      <c r="E36" s="25"/>
      <c r="F36" s="26"/>
      <c r="G36" s="25"/>
      <c r="H36" s="26"/>
      <c r="I36" s="25"/>
      <c r="J36" s="26"/>
      <c r="K36" s="25"/>
      <c r="L36" s="26"/>
      <c r="M36" s="26"/>
      <c r="N36" s="26"/>
      <c r="O36" s="25"/>
      <c r="P36" s="25"/>
      <c r="Q36" s="26"/>
      <c r="R36" s="25"/>
      <c r="S36" s="25"/>
      <c r="T36" s="25"/>
      <c r="U36" s="25"/>
      <c r="V36" s="25"/>
      <c r="W36" s="25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ht="15.75" x14ac:dyDescent="0.25">
      <c r="A37" s="25"/>
      <c r="B37" s="26"/>
      <c r="C37" s="25"/>
      <c r="D37" s="26"/>
      <c r="E37" s="25"/>
      <c r="F37" s="26"/>
      <c r="G37" s="25"/>
      <c r="H37" s="26"/>
      <c r="I37" s="25"/>
      <c r="J37" s="26"/>
      <c r="K37" s="25"/>
      <c r="L37" s="26"/>
      <c r="M37" s="26"/>
      <c r="N37" s="26"/>
      <c r="O37" s="25"/>
      <c r="P37" s="25"/>
      <c r="Q37" s="26"/>
      <c r="R37" s="25"/>
      <c r="S37" s="25"/>
      <c r="T37" s="25"/>
      <c r="U37" s="25"/>
      <c r="V37" s="25"/>
      <c r="W37" s="25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ht="15.75" x14ac:dyDescent="0.25">
      <c r="A38" s="25"/>
      <c r="B38" s="26"/>
      <c r="C38" s="25"/>
      <c r="D38" s="26"/>
      <c r="E38" s="25"/>
      <c r="F38" s="26"/>
      <c r="G38" s="25"/>
      <c r="H38" s="26"/>
      <c r="I38" s="25"/>
      <c r="J38" s="26"/>
      <c r="K38" s="25"/>
      <c r="L38" s="26"/>
      <c r="M38" s="26"/>
      <c r="N38" s="26"/>
      <c r="O38" s="25"/>
      <c r="P38" s="25"/>
      <c r="Q38" s="26"/>
      <c r="R38" s="25"/>
      <c r="S38" s="25"/>
      <c r="T38" s="25"/>
      <c r="U38" s="25"/>
      <c r="V38" s="25"/>
      <c r="W38" s="25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 ht="15.75" x14ac:dyDescent="0.25">
      <c r="A39" s="25"/>
      <c r="B39" s="2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 ht="15.7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 ht="15.75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 ht="15.75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 ht="15.75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 ht="15.75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5.7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34" ht="15.7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4" ht="15.7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 ht="15.7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 ht="15.7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 ht="15.75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 ht="15.75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 ht="15.75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 ht="15.75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 ht="15.7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15.75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ht="15.75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ht="15.75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ht="15.75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ht="15.75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ht="15.75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15.75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 ht="15.75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ht="15.75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ht="15.7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 ht="15.7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ht="15.7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ht="15.7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ht="15.7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ht="15.7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ht="15.7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 ht="15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ht="15.7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 ht="15.7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ht="15.7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ht="15.7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ht="15.7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ht="15.7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ht="15.7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 ht="15.7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ht="15.7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ht="15.7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 ht="15.7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 ht="15.7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ht="15.7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 ht="15.7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5.7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ht="15.7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 ht="15.7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ht="15.7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ht="15.7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ht="15.7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 ht="15.7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 ht="15.7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ht="15.7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ht="15.7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ht="15.7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ht="15.7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ht="15.7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 ht="15.7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 ht="15.7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ht="15.7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ht="15.7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 ht="15.7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 ht="15.7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 ht="15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 ht="15.7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 ht="15.7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 ht="15.7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ht="15.7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ht="15.7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ht="15.7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ht="15.7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ht="15.7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ht="15.7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ht="15.7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ht="15.7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 ht="15.75" x14ac:dyDescent="0.25">
      <c r="A126" s="12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12"/>
      <c r="T126" s="12"/>
      <c r="U126" s="25"/>
      <c r="V126" s="25"/>
      <c r="W126" s="25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 ht="15.75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25"/>
      <c r="S127" s="12"/>
      <c r="T127" s="12"/>
      <c r="U127" s="25"/>
      <c r="V127" s="25"/>
      <c r="W127" s="25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 ht="15.75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25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DB37E63362E524BACF9868746A455D0" ma:contentTypeVersion="1" ma:contentTypeDescription="Luo uusi asiakirja." ma:contentTypeScope="" ma:versionID="907ca6c05d6e92fe0eab643e5abd4408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85411fcdfd7acb1815bb8958b4782b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Ajoituksen alkamispäivämäärä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19567B-CEC7-4B6E-B66C-839EA5AEB0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B98C82-A52F-4754-93EA-0CDE8C58F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966E29D-7410-4EBF-89BA-F0C537D1C8E9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Palletti</vt:lpstr>
      <vt:lpstr>Irtokolli</vt:lpstr>
    </vt:vector>
  </TitlesOfParts>
  <Company>Varova 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KaiMa</dc:creator>
  <cp:lastModifiedBy>Niina Ilveskivi-Tuomala</cp:lastModifiedBy>
  <dcterms:created xsi:type="dcterms:W3CDTF">2009-01-27T08:19:13Z</dcterms:created>
  <dcterms:modified xsi:type="dcterms:W3CDTF">2015-02-10T12:01:10Z</dcterms:modified>
</cp:coreProperties>
</file>